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filterPrivacy="1"/>
  <xr:revisionPtr revIDLastSave="0" documentId="13_ncr:1_{1F750A7E-04B1-4DD9-8827-019AC45FDE12}" xr6:coauthVersionLast="36" xr6:coauthVersionMax="47" xr10:uidLastSave="{00000000-0000-0000-0000-000000000000}"/>
  <bookViews>
    <workbookView xWindow="-120" yWindow="-120" windowWidth="29040" windowHeight="15720" tabRatio="478" xr2:uid="{00000000-000D-0000-FFFF-FFFF00000000}"/>
  </bookViews>
  <sheets>
    <sheet name="11.12.2023" sheetId="1" r:id="rId1"/>
    <sheet name="Lokacije" sheetId="2" r:id="rId2"/>
  </sheets>
  <definedNames>
    <definedName name="_xlnm.Print_Area" localSheetId="0">'11.12.2023'!$A$1:$R$7</definedName>
  </definedNames>
  <calcPr calcId="191029"/>
  <webPublishing codePage="1252"/>
</workbook>
</file>

<file path=xl/calcChain.xml><?xml version="1.0" encoding="utf-8"?>
<calcChain xmlns="http://schemas.openxmlformats.org/spreadsheetml/2006/main">
  <c r="J8" i="1" l="1"/>
  <c r="K8" i="1"/>
  <c r="F8" i="1"/>
  <c r="E6" i="1"/>
  <c r="E7" i="1"/>
  <c r="B6" i="1"/>
  <c r="B7" i="1"/>
  <c r="H8" i="1"/>
  <c r="E3" i="1" l="1"/>
  <c r="E4" i="1"/>
  <c r="E5" i="1"/>
  <c r="B3" i="1"/>
  <c r="B4" i="1"/>
  <c r="B5" i="1"/>
  <c r="L8" i="1" l="1"/>
  <c r="G8" i="1" l="1"/>
  <c r="M8" i="1"/>
  <c r="I8" i="1"/>
</calcChain>
</file>

<file path=xl/sharedStrings.xml><?xml version="1.0" encoding="utf-8"?>
<sst xmlns="http://schemas.openxmlformats.org/spreadsheetml/2006/main" count="40" uniqueCount="23">
  <si>
    <t>Datum</t>
  </si>
  <si>
    <t>Skupaj</t>
  </si>
  <si>
    <t>Občina</t>
  </si>
  <si>
    <t>Lokacija</t>
  </si>
  <si>
    <t>Šifra</t>
  </si>
  <si>
    <t>Omejitev hitrosti km/h</t>
  </si>
  <si>
    <t>Število tovornih vozil</t>
  </si>
  <si>
    <t xml:space="preserve">Število osebnih vozil </t>
  </si>
  <si>
    <t>Povprečna hitrost tovornih vozil</t>
  </si>
  <si>
    <t>Povprečna hitrost osebnih vozil</t>
  </si>
  <si>
    <t>Povprečna hitrost prekrškov tovornih vozil</t>
  </si>
  <si>
    <t>Povprečna hitrost prekrškov osebnih vozil</t>
  </si>
  <si>
    <t>Število prekrškov TV</t>
  </si>
  <si>
    <t>Število prekrškov OV</t>
  </si>
  <si>
    <t>Šifra
 lokacije</t>
  </si>
  <si>
    <t>Omejitev hitrosti</t>
  </si>
  <si>
    <t>-</t>
  </si>
  <si>
    <t>LENART</t>
  </si>
  <si>
    <t>Ptujska 13</t>
  </si>
  <si>
    <t>Ob gozdu</t>
  </si>
  <si>
    <t>Šetarova</t>
  </si>
  <si>
    <t>Sp. Voličina 70D</t>
  </si>
  <si>
    <t>Voličina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</si>
</sst>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\.m\.yyyy;@"/>
    <numFmt numFmtId="165" formatCode="d/m/yy;@"/>
  </numFmts>
  <fonts count="12">
    <font>
      <sz val="10"/>
      <name val="Constantia"/>
      <family val="1"/>
      <scheme val="minor"/>
    </font>
    <font>
      <sz val="10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Roboto"/>
      <charset val="238"/>
    </font>
    <font>
      <b/>
      <sz val="10"/>
      <name val="Roboto"/>
      <charset val="238"/>
    </font>
    <font>
      <sz val="10"/>
      <color theme="1"/>
      <name val="Roboto"/>
      <charset val="238"/>
    </font>
    <font>
      <sz val="8"/>
      <name val="Constantia"/>
      <family val="1"/>
      <scheme val="minor"/>
    </font>
    <font>
      <sz val="10"/>
      <color rgb="FF000000"/>
      <name val="Roboto"/>
      <charset val="238"/>
    </font>
    <font>
      <sz val="10"/>
      <color rgb="FF000000"/>
      <name val="Roboto"/>
    </font>
    <font>
      <sz val="10"/>
      <color theme="1"/>
      <name val="Roboto"/>
    </font>
    <font>
      <sz val="10"/>
      <name val="Roboto"/>
    </font>
    <font>
      <b/>
      <sz val="10"/>
      <name val="Roboto"/>
    </font>
  </fonts>
  <fills count="4">
    <fill>
      <patternFill patternType="none"/>
    </fill>
    <fill>
      <patternFill patternType="gray125"/>
    </fill>
    <fill>
      <patternFill patternType="solid">
        <fgColor rgb="FFCCECFF"/>
        <bgColor theme="4" tint="0.59999389629810485"/>
      </patternFill>
    </fill>
    <fill>
      <patternFill patternType="solid">
        <fgColor rgb="FFCCEC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164" fontId="3" fillId="0" borderId="0" xfId="0" applyNumberFormat="1" applyFont="1" applyAlignment="1">
      <alignment horizontal="left" vertical="center" indent="1"/>
    </xf>
    <xf numFmtId="165" fontId="3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49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indent="1"/>
    </xf>
    <xf numFmtId="0" fontId="7" fillId="3" borderId="0" xfId="0" applyNumberFormat="1" applyFont="1" applyFill="1" applyAlignment="1">
      <alignment horizontal="center" vertical="top" wrapText="1"/>
    </xf>
    <xf numFmtId="0" fontId="9" fillId="2" borderId="0" xfId="0" applyFont="1" applyFill="1"/>
    <xf numFmtId="0" fontId="8" fillId="3" borderId="0" xfId="0" applyFont="1" applyFill="1" applyAlignment="1">
      <alignment horizontal="left" vertical="top" wrapText="1"/>
    </xf>
    <xf numFmtId="0" fontId="10" fillId="0" borderId="0" xfId="0" applyFont="1" applyAlignment="1">
      <alignment horizontal="right" indent="1"/>
    </xf>
    <xf numFmtId="3" fontId="10" fillId="0" borderId="0" xfId="0" applyNumberFormat="1" applyFont="1" applyAlignment="1">
      <alignment horizontal="right" vertical="center" inden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2" fontId="11" fillId="0" borderId="0" xfId="0" applyNumberFormat="1" applyFont="1" applyAlignment="1">
      <alignment horizontal="right" vertical="center" indent="1"/>
    </xf>
    <xf numFmtId="0" fontId="11" fillId="0" borderId="0" xfId="0" applyFont="1" applyAlignment="1">
      <alignment horizontal="right" vertical="center" indent="1"/>
    </xf>
    <xf numFmtId="3" fontId="11" fillId="0" borderId="0" xfId="0" applyNumberFormat="1" applyFont="1" applyAlignment="1">
      <alignment horizontal="right" vertical="center" indent="1"/>
    </xf>
  </cellXfs>
  <cellStyles count="1">
    <cellStyle name="Navadno" xfId="0" builtinId="0" customBuiltin="1"/>
  </cellStyles>
  <dxfs count="4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numFmt numFmtId="3" formatCode="#,##0"/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numFmt numFmtId="3" formatCode="#,##0"/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numFmt numFmtId="3" formatCode="#,##0"/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numFmt numFmtId="3" formatCode="#,##0"/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numFmt numFmtId="3" formatCode="#,##0"/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numFmt numFmtId="3" formatCode="#,##0"/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numFmt numFmtId="3" formatCode="#,##0"/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numFmt numFmtId="2" formatCode="0.00"/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numFmt numFmtId="2" formatCode="0.00"/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  <alignment horizontal="right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  <alignment horizontal="right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  <alignment horizontal="right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  <alignment horizontal="right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  <alignment horizontal="right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  <alignment horizontal="right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  <alignment horizontal="right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  <alignment horizontal="right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"/>
        <scheme val="none"/>
      </font>
      <numFmt numFmtId="0" formatCode="General"/>
      <fill>
        <patternFill patternType="solid">
          <fgColor theme="4" tint="0.59999389629810485"/>
          <bgColor rgb="FFCCEC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"/>
        <scheme val="none"/>
      </font>
      <fill>
        <patternFill patternType="solid">
          <fgColor theme="4" tint="0.59999389629810485"/>
          <bgColor rgb="FFCCECFF"/>
        </patternFill>
      </fill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"/>
        <scheme val="none"/>
      </font>
      <fill>
        <patternFill patternType="solid">
          <fgColor theme="4" tint="0.59999389629810485"/>
          <bgColor rgb="FFCCECFF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"/>
        <scheme val="none"/>
      </font>
      <numFmt numFmtId="30" formatCode="@"/>
      <fill>
        <patternFill patternType="solid">
          <fgColor theme="4" tint="0.59999389629810485"/>
          <bgColor rgb="FFCCECFF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Roboto"/>
        <scheme val="none"/>
      </font>
      <fill>
        <patternFill patternType="solid">
          <bgColor rgb="FFCCECFF"/>
        </patternFill>
      </fill>
    </dxf>
    <dxf>
      <border outline="0"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Roboto"/>
        <scheme val="none"/>
      </font>
      <fill>
        <patternFill patternType="solid">
          <bgColor rgb="FFCCECFF"/>
        </patternFill>
      </fill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Roboto"/>
        <scheme val="none"/>
      </font>
    </dxf>
    <dxf>
      <font>
        <sz val="8"/>
        <color theme="1" tint="0.14996795556505021"/>
      </font>
      <fill>
        <patternFill>
          <bgColor theme="0" tint="-0.24994659260841701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</border>
    </dxf>
    <dxf>
      <font>
        <sz val="8"/>
        <color theme="1" tint="0.14996795556505021"/>
      </font>
      <fill>
        <patternFill>
          <bgColor theme="0" tint="-0.14996795556505021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z val="8"/>
        <color theme="1" tint="0.14996795556505021"/>
      </font>
    </dxf>
    <dxf>
      <font>
        <sz val="8"/>
        <color theme="0"/>
      </font>
      <fill>
        <patternFill>
          <bgColor rgb="FF0070C0"/>
        </patternFill>
      </fill>
      <border diagonalUp="0" diagonalDown="0">
        <top style="medium">
          <color theme="0"/>
        </top>
        <vertical style="thin">
          <color theme="0"/>
        </vertical>
      </border>
    </dxf>
    <dxf>
      <font>
        <sz val="8"/>
        <color theme="0"/>
      </font>
      <fill>
        <patternFill>
          <bgColor rgb="FF0070C0"/>
        </patternFill>
      </fill>
      <border diagonalUp="0" diagonalDown="0">
        <bottom style="medium">
          <color theme="0"/>
        </bottom>
        <vertical style="thin">
          <color theme="0"/>
        </vertical>
      </border>
    </dxf>
    <dxf>
      <font>
        <sz val="8"/>
        <color theme="1" tint="0.14996795556505021"/>
      </font>
    </dxf>
  </dxfs>
  <tableStyles count="1" defaultTableStyle="TableStyleMedium9" defaultPivotStyle="PivotStyleLight16">
    <tableStyle name="Table Style 1" pivot="0" count="6" xr9:uid="{00000000-0011-0000-FFFF-FFFF00000000}">
      <tableStyleElement type="wholeTable" dxfId="43"/>
      <tableStyleElement type="headerRow" dxfId="42"/>
      <tableStyleElement type="totalRow" dxfId="41"/>
      <tableStyleElement type="firstColumn" dxfId="40"/>
      <tableStyleElement type="firstRowStripe" dxfId="39"/>
      <tableStyleElement type="secondRowStripe" dxfId="3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M8" totalsRowCount="1" headerRowDxfId="37" dataDxfId="36" totalsRowDxfId="35">
  <tableColumns count="13">
    <tableColumn id="1" xr3:uid="{00000000-0010-0000-0000-000001000000}" name="Občina" dataDxfId="25" totalsRowDxfId="12"/>
    <tableColumn id="3" xr3:uid="{00000000-0010-0000-0000-000003000000}" name="Lokacija" dataDxfId="24" totalsRowDxfId="11">
      <calculatedColumnFormula>VLOOKUP(C3,Tabela4[],3,0)</calculatedColumnFormula>
    </tableColumn>
    <tableColumn id="5" xr3:uid="{00000000-0010-0000-0000-000005000000}" name="Šifra" dataDxfId="23" totalsRowDxfId="10"/>
    <tableColumn id="13" xr3:uid="{00000000-0010-0000-0000-00000D000000}" name="Datum" dataDxfId="22" totalsRowDxfId="9"/>
    <tableColumn id="14" xr3:uid="{00000000-0010-0000-0000-00000E000000}" name="Omejitev hitrosti km/h" totalsRowLabel="Skupaj" dataDxfId="21" totalsRowDxfId="8">
      <calculatedColumnFormula>VLOOKUP(C3,Tabela4[],4,0)</calculatedColumnFormula>
    </tableColumn>
    <tableColumn id="10" xr3:uid="{00000000-0010-0000-0000-00000A000000}" name="Število tovornih vozil" totalsRowFunction="sum" dataDxfId="20" totalsRowDxfId="7"/>
    <tableColumn id="9" xr3:uid="{00000000-0010-0000-0000-000009000000}" name="Število osebnih vozil " totalsRowFunction="sum" dataDxfId="19" totalsRowDxfId="6"/>
    <tableColumn id="8" xr3:uid="{00000000-0010-0000-0000-000008000000}" name="Povprečna hitrost tovornih vozil" totalsRowFunction="average" dataDxfId="18" totalsRowDxfId="5"/>
    <tableColumn id="7" xr3:uid="{00000000-0010-0000-0000-000007000000}" name="Povprečna hitrost osebnih vozil" totalsRowFunction="average" dataDxfId="17" totalsRowDxfId="4"/>
    <tableColumn id="6" xr3:uid="{00000000-0010-0000-0000-000006000000}" name="Povprečna hitrost prekrškov tovornih vozil" totalsRowFunction="average" dataDxfId="16" totalsRowDxfId="3"/>
    <tableColumn id="2" xr3:uid="{00000000-0010-0000-0000-000002000000}" name="Povprečna hitrost prekrškov osebnih vozil" totalsRowFunction="average" dataDxfId="15" totalsRowDxfId="2"/>
    <tableColumn id="15" xr3:uid="{00000000-0010-0000-0000-00000F000000}" name="Število prekrškov TV" totalsRowFunction="sum" dataDxfId="14" totalsRowDxfId="1"/>
    <tableColumn id="11" xr3:uid="{00000000-0010-0000-0000-00000B000000}" name="Število prekrškov OV" totalsRowFunction="sum" dataDxfId="13" totalsRowDxfId="0"/>
  </tableColumns>
  <tableStyleInfo name="Table Style 1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4" displayName="Tabela4" ref="A1:D6" totalsRowShown="0" headerRowDxfId="34" dataDxfId="32" headerRowBorderDxfId="33" tableBorderDxfId="31" totalsRowBorderDxfId="30">
  <autoFilter ref="A1:D6" xr:uid="{00000000-0009-0000-0100-000002000000}"/>
  <tableColumns count="4">
    <tableColumn id="3" xr3:uid="{00000000-0010-0000-0100-000003000000}" name="Šifra_x000a_ lokacije" dataDxfId="29"/>
    <tableColumn id="1" xr3:uid="{00000000-0010-0000-0100-000001000000}" name="Občina" dataDxfId="28"/>
    <tableColumn id="2" xr3:uid="{00000000-0010-0000-0100-000002000000}" name="Lokacija" dataDxfId="27"/>
    <tableColumn id="4" xr3:uid="{00000000-0010-0000-0100-000004000000}" name="Omejitev hitrosti" dataDxfId="26"/>
  </tableColumns>
  <tableStyleInfo name="TableStyleMedium9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urrency">
  <a:themeElements>
    <a:clrScheme name="Currency">
      <a:dk1>
        <a:sysClr val="windowText" lastClr="000000"/>
      </a:dk1>
      <a:lt1>
        <a:sysClr val="window" lastClr="FFFFFF"/>
      </a:lt1>
      <a:dk2>
        <a:srgbClr val="4A606E"/>
      </a:dk2>
      <a:lt2>
        <a:srgbClr val="D1E1E3"/>
      </a:lt2>
      <a:accent1>
        <a:srgbClr val="79B5B0"/>
      </a:accent1>
      <a:accent2>
        <a:srgbClr val="B4BC4C"/>
      </a:accent2>
      <a:accent3>
        <a:srgbClr val="B77851"/>
      </a:accent3>
      <a:accent4>
        <a:srgbClr val="776A5B"/>
      </a:accent4>
      <a:accent5>
        <a:srgbClr val="B6AD76"/>
      </a:accent5>
      <a:accent6>
        <a:srgbClr val="95AEB1"/>
      </a:accent6>
      <a:hlink>
        <a:srgbClr val="3ECCED"/>
      </a:hlink>
      <a:folHlink>
        <a:srgbClr val="2C6C93"/>
      </a:folHlink>
    </a:clrScheme>
    <a:fontScheme name="Currency">
      <a:majorFont>
        <a:latin typeface="Constantia"/>
        <a:ea typeface=""/>
        <a:cs typeface=""/>
        <a:font script="Jpan" typeface="HG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onstantia"/>
        <a:ea typeface=""/>
        <a:cs typeface=""/>
        <a:font script="Jpan" typeface="HG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 r:embed="rId1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6"/>
  </sheetPr>
  <dimension ref="A1:M8"/>
  <sheetViews>
    <sheetView showGridLines="0" tabSelected="1" topLeftCell="A7" zoomScaleNormal="100" workbookViewId="0">
      <selection activeCell="J20" sqref="J20"/>
    </sheetView>
  </sheetViews>
  <sheetFormatPr defaultColWidth="8.88671875" defaultRowHeight="13.2"/>
  <cols>
    <col min="1" max="1" width="18.44140625" style="1" customWidth="1"/>
    <col min="2" max="2" width="22.33203125" style="1" bestFit="1" customWidth="1"/>
    <col min="3" max="3" width="7.33203125" style="1" customWidth="1"/>
    <col min="4" max="4" width="9.6640625" style="1" customWidth="1"/>
    <col min="5" max="6" width="7.6640625" style="1" customWidth="1"/>
    <col min="7" max="7" width="8.6640625" style="1" customWidth="1"/>
    <col min="8" max="9" width="10.6640625" style="1" customWidth="1"/>
    <col min="10" max="11" width="12.6640625" style="1" customWidth="1"/>
    <col min="12" max="13" width="9.109375" style="1" customWidth="1"/>
    <col min="14" max="16" width="9.33203125" style="1" customWidth="1"/>
    <col min="17" max="17" width="14.33203125" style="1" customWidth="1"/>
    <col min="18" max="16384" width="8.88671875" style="1"/>
  </cols>
  <sheetData>
    <row r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s="3" customFormat="1" ht="46.5" customHeight="1">
      <c r="A2" s="5" t="s">
        <v>2</v>
      </c>
      <c r="B2" s="5" t="s">
        <v>3</v>
      </c>
      <c r="C2" s="5" t="s">
        <v>4</v>
      </c>
      <c r="D2" s="5" t="s">
        <v>0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pans="1:13" s="2" customFormat="1" ht="20.100000000000001" customHeight="1">
      <c r="A3" s="6" t="s">
        <v>17</v>
      </c>
      <c r="B3" s="7" t="str">
        <f>VLOOKUP(C3,Tabela4[],3,0)</f>
        <v>Ptujska 13</v>
      </c>
      <c r="C3" s="14">
        <v>580002</v>
      </c>
      <c r="D3" s="8">
        <v>45271</v>
      </c>
      <c r="E3" s="9">
        <f>VLOOKUP(C3,Tabela4[],4,0)</f>
        <v>30</v>
      </c>
      <c r="F3" s="10">
        <v>9</v>
      </c>
      <c r="G3" s="9">
        <v>671</v>
      </c>
      <c r="H3" s="10">
        <v>18</v>
      </c>
      <c r="I3" s="10">
        <v>29</v>
      </c>
      <c r="J3" s="21" t="s">
        <v>16</v>
      </c>
      <c r="K3" s="10">
        <v>39</v>
      </c>
      <c r="L3" s="10">
        <v>0</v>
      </c>
      <c r="M3" s="10">
        <v>162</v>
      </c>
    </row>
    <row r="4" spans="1:13" s="2" customFormat="1" ht="20.100000000000001" customHeight="1">
      <c r="A4" s="6" t="s">
        <v>17</v>
      </c>
      <c r="B4" s="7" t="str">
        <f>VLOOKUP(C4,Tabela4[],3,0)</f>
        <v>Ob gozdu</v>
      </c>
      <c r="C4" s="14">
        <v>580001</v>
      </c>
      <c r="D4" s="8">
        <v>45271</v>
      </c>
      <c r="E4" s="9">
        <f>VLOOKUP(C4,Tabela4[],4,0)</f>
        <v>50</v>
      </c>
      <c r="F4" s="10">
        <v>1</v>
      </c>
      <c r="G4" s="9">
        <v>54</v>
      </c>
      <c r="H4" s="10">
        <v>29</v>
      </c>
      <c r="I4" s="10">
        <v>31</v>
      </c>
      <c r="J4" s="21" t="s">
        <v>16</v>
      </c>
      <c r="K4" s="21" t="s">
        <v>16</v>
      </c>
      <c r="L4" s="10">
        <v>0</v>
      </c>
      <c r="M4" s="10">
        <v>0</v>
      </c>
    </row>
    <row r="5" spans="1:13" s="2" customFormat="1" ht="20.100000000000001" customHeight="1">
      <c r="A5" s="6" t="s">
        <v>17</v>
      </c>
      <c r="B5" s="7" t="str">
        <f>VLOOKUP(C5,Tabela4[],3,0)</f>
        <v>Šetarova</v>
      </c>
      <c r="C5" s="14">
        <v>580003</v>
      </c>
      <c r="D5" s="8">
        <v>45271</v>
      </c>
      <c r="E5" s="9">
        <f>VLOOKUP(C5,Tabela4[],4,0)</f>
        <v>40</v>
      </c>
      <c r="F5" s="10">
        <v>0</v>
      </c>
      <c r="G5" s="9">
        <v>45</v>
      </c>
      <c r="H5" s="21" t="s">
        <v>16</v>
      </c>
      <c r="I5" s="10">
        <v>37</v>
      </c>
      <c r="J5" s="21" t="s">
        <v>16</v>
      </c>
      <c r="K5" s="10">
        <v>51</v>
      </c>
      <c r="L5" s="10">
        <v>0</v>
      </c>
      <c r="M5" s="10">
        <v>5</v>
      </c>
    </row>
    <row r="6" spans="1:13" ht="20.100000000000001" customHeight="1">
      <c r="A6" s="6" t="s">
        <v>17</v>
      </c>
      <c r="B6" s="7" t="str">
        <f>VLOOKUP(C6,Tabela4[],3,0)</f>
        <v>Voličina</v>
      </c>
      <c r="C6" s="15">
        <v>580005</v>
      </c>
      <c r="D6" s="8">
        <v>45271</v>
      </c>
      <c r="E6" s="9">
        <f>VLOOKUP(C6,Tabela4[],4,0)</f>
        <v>30</v>
      </c>
      <c r="F6" s="10">
        <v>0</v>
      </c>
      <c r="G6" s="9">
        <v>47</v>
      </c>
      <c r="H6" s="20" t="s">
        <v>16</v>
      </c>
      <c r="I6" s="16">
        <v>29</v>
      </c>
      <c r="J6" s="20" t="s">
        <v>16</v>
      </c>
      <c r="K6" s="16">
        <v>39</v>
      </c>
      <c r="L6" s="16">
        <v>0</v>
      </c>
      <c r="M6" s="16">
        <v>15</v>
      </c>
    </row>
    <row r="7" spans="1:13" ht="20.100000000000001" customHeight="1">
      <c r="A7" s="6" t="s">
        <v>17</v>
      </c>
      <c r="B7" s="7" t="str">
        <f>VLOOKUP(C7,Tabela4[],3,0)</f>
        <v>Sp. Voličina 70D</v>
      </c>
      <c r="C7" s="15">
        <v>580004</v>
      </c>
      <c r="D7" s="8">
        <v>45271</v>
      </c>
      <c r="E7" s="9">
        <f>VLOOKUP(C7,Tabela4[],4,0)</f>
        <v>40</v>
      </c>
      <c r="F7" s="10">
        <v>2</v>
      </c>
      <c r="G7" s="9">
        <v>7</v>
      </c>
      <c r="H7" s="16">
        <v>46</v>
      </c>
      <c r="I7" s="16">
        <v>43</v>
      </c>
      <c r="J7" s="16">
        <v>50</v>
      </c>
      <c r="K7" s="16">
        <v>52</v>
      </c>
      <c r="L7" s="16">
        <v>1</v>
      </c>
      <c r="M7" s="16">
        <v>2</v>
      </c>
    </row>
    <row r="8" spans="1:13" ht="20.100000000000001" customHeight="1">
      <c r="A8" s="22"/>
      <c r="B8" s="23"/>
      <c r="C8" s="24"/>
      <c r="D8" s="24"/>
      <c r="E8" s="25" t="s">
        <v>1</v>
      </c>
      <c r="F8" s="25">
        <f>SUBTOTAL(109,Table1[Število tovornih vozil])</f>
        <v>12</v>
      </c>
      <c r="G8" s="26">
        <f>SUBTOTAL(109,Table1[[Število osebnih vozil ]])</f>
        <v>824</v>
      </c>
      <c r="H8" s="26">
        <f>SUBTOTAL(101,Table1[Povprečna hitrost tovornih vozil])</f>
        <v>31</v>
      </c>
      <c r="I8" s="26">
        <f>SUBTOTAL(101,Table1[Povprečna hitrost osebnih vozil])</f>
        <v>33.799999999999997</v>
      </c>
      <c r="J8" s="26">
        <f>SUBTOTAL(101,Table1[Povprečna hitrost prekrškov tovornih vozil])</f>
        <v>50</v>
      </c>
      <c r="K8" s="26">
        <f>SUBTOTAL(101,Table1[Povprečna hitrost prekrškov osebnih vozil])</f>
        <v>45.25</v>
      </c>
      <c r="L8" s="26">
        <f>SUBTOTAL(109,Table1[Število prekrškov TV])</f>
        <v>1</v>
      </c>
      <c r="M8" s="26">
        <f>SUBTOTAL(109,Table1[Število prekrškov OV])</f>
        <v>184</v>
      </c>
    </row>
  </sheetData>
  <phoneticPr fontId="0" type="noConversion"/>
  <printOptions horizontalCentered="1"/>
  <pageMargins left="0.51181102362204722" right="0.51181102362204722" top="0.74803149606299213" bottom="0.74803149606299213" header="0.51181102362204722" footer="0"/>
  <pageSetup paperSize="9" scale="95" orientation="landscape" r:id="rId1"/>
  <headerFooter alignWithMargins="0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Lokacije!$A$2:$A$13</xm:f>
          </x14:formula1>
          <xm:sqref>C3:C5</xm:sqref>
        </x14:dataValidation>
        <x14:dataValidation type="list" allowBlank="1" showInputMessage="1" showErrorMessage="1" xr:uid="{A08C6BC2-C1A9-4A93-B807-1ABC4BE2061A}">
          <x14:formula1>
            <xm:f>Lokacije!$A$2:$A$6</xm:f>
          </x14:formula1>
          <xm:sqref>C6:C7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C7" sqref="C7"/>
    </sheetView>
  </sheetViews>
  <sheetFormatPr defaultRowHeight="13.8"/>
  <cols>
    <col min="1" max="1" width="9.6640625" customWidth="1"/>
    <col min="2" max="2" width="15.33203125" bestFit="1" customWidth="1"/>
    <col min="3" max="3" width="28.6640625" bestFit="1" customWidth="1"/>
    <col min="4" max="4" width="12.6640625" bestFit="1" customWidth="1"/>
  </cols>
  <sheetData>
    <row r="1" spans="1:4" ht="26.4">
      <c r="A1" s="11" t="s">
        <v>14</v>
      </c>
      <c r="B1" s="12" t="s">
        <v>2</v>
      </c>
      <c r="C1" s="12" t="s">
        <v>3</v>
      </c>
      <c r="D1" s="11" t="s">
        <v>15</v>
      </c>
    </row>
    <row r="2" spans="1:4">
      <c r="A2" s="13">
        <v>580001</v>
      </c>
      <c r="B2" s="18" t="s">
        <v>17</v>
      </c>
      <c r="C2" s="19" t="s">
        <v>19</v>
      </c>
      <c r="D2" s="17">
        <v>50</v>
      </c>
    </row>
    <row r="3" spans="1:4">
      <c r="A3" s="13">
        <v>580002</v>
      </c>
      <c r="B3" s="18" t="s">
        <v>17</v>
      </c>
      <c r="C3" s="19" t="s">
        <v>18</v>
      </c>
      <c r="D3" s="17">
        <v>30</v>
      </c>
    </row>
    <row r="4" spans="1:4">
      <c r="A4" s="13">
        <v>580003</v>
      </c>
      <c r="B4" s="18" t="s">
        <v>17</v>
      </c>
      <c r="C4" s="19" t="s">
        <v>20</v>
      </c>
      <c r="D4" s="17">
        <v>40</v>
      </c>
    </row>
    <row r="5" spans="1:4">
      <c r="A5" s="13">
        <v>580004</v>
      </c>
      <c r="B5" s="18" t="s">
        <v>17</v>
      </c>
      <c r="C5" s="19" t="s">
        <v>21</v>
      </c>
      <c r="D5" s="17">
        <v>40</v>
      </c>
    </row>
    <row r="6" spans="1:4">
      <c r="A6" s="13">
        <v>580005</v>
      </c>
      <c r="B6" s="18" t="s">
        <v>17</v>
      </c>
      <c r="C6" s="19" t="s">
        <v>22</v>
      </c>
      <c r="D6" s="17">
        <v>30</v>
      </c>
    </row>
  </sheetData>
  <phoneticPr fontId="6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4166135-DEF2-4307-9C3A-92E5FA9FF8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11.12.2023</vt:lpstr>
      <vt:lpstr>Lokacije</vt:lpstr>
      <vt:lpstr>'11.12.2023'!Področje_tiskanja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Biweekly time sheet</dc:title>
  <dc:subject/>
  <dc:creator/>
  <cp:keywords/>
  <dc:description/>
  <cp:lastModifiedBy/>
  <dcterms:created xsi:type="dcterms:W3CDTF">2016-01-22T08:15:48Z</dcterms:created>
  <dcterms:modified xsi:type="dcterms:W3CDTF">2023-12-13T06:06:59Z</dcterms:modified>
  <cp:category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TC101962009990</vt:lpwstr>
  </property>
</Properties>
</file>